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4000" windowHeight="8745"/>
  </bookViews>
  <sheets>
    <sheet name="SO 02-19-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O47" i="1" s="1"/>
  <c r="I9" i="1" l="1"/>
  <c r="O9" i="1"/>
  <c r="I13" i="1"/>
  <c r="O13" i="1"/>
  <c r="I17" i="1"/>
  <c r="O17" i="1"/>
  <c r="I22" i="1"/>
  <c r="O22" i="1"/>
  <c r="I26" i="1"/>
  <c r="O26" i="1"/>
  <c r="I30" i="1"/>
  <c r="O30" i="1"/>
  <c r="I34" i="1"/>
  <c r="Q21" i="1" s="1"/>
  <c r="I21" i="1" s="1"/>
  <c r="O34" i="1"/>
  <c r="R21" i="1" s="1"/>
  <c r="O21" i="1" s="1"/>
  <c r="I38" i="1"/>
  <c r="O38" i="1"/>
  <c r="I43" i="1"/>
  <c r="O43" i="1"/>
  <c r="I51" i="1"/>
  <c r="O51" i="1"/>
  <c r="I55" i="1"/>
  <c r="O55" i="1"/>
  <c r="I59" i="1"/>
  <c r="O59" i="1"/>
  <c r="I63" i="1"/>
  <c r="O63" i="1"/>
  <c r="I68" i="1"/>
  <c r="Q67" i="1" s="1"/>
  <c r="I67" i="1" s="1"/>
  <c r="O68" i="1"/>
  <c r="R67" i="1" s="1"/>
  <c r="O67" i="1" s="1"/>
  <c r="I73" i="1"/>
  <c r="O73" i="1"/>
  <c r="I77" i="1"/>
  <c r="O77" i="1"/>
  <c r="I81" i="1"/>
  <c r="O81" i="1"/>
  <c r="I85" i="1"/>
  <c r="O85" i="1"/>
  <c r="I89" i="1"/>
  <c r="O89" i="1"/>
  <c r="I93" i="1"/>
  <c r="O93" i="1"/>
  <c r="I97" i="1"/>
  <c r="O97" i="1"/>
  <c r="I102" i="1"/>
  <c r="O102" i="1"/>
  <c r="I106" i="1"/>
  <c r="O106" i="1"/>
  <c r="I110" i="1"/>
  <c r="O110" i="1"/>
  <c r="I114" i="1"/>
  <c r="O114" i="1" s="1"/>
  <c r="R101" i="1" l="1"/>
  <c r="O101" i="1" s="1"/>
  <c r="Q101" i="1"/>
  <c r="I101" i="1" s="1"/>
  <c r="Q72" i="1"/>
  <c r="I72" i="1" s="1"/>
  <c r="R72" i="1"/>
  <c r="O72" i="1" s="1"/>
  <c r="R42" i="1"/>
  <c r="O42" i="1" s="1"/>
  <c r="R8" i="1"/>
  <c r="O8" i="1" s="1"/>
  <c r="O2" i="1" s="1"/>
  <c r="Q42" i="1"/>
  <c r="I42" i="1" s="1"/>
  <c r="Q8" i="1"/>
  <c r="I8" i="1" s="1"/>
  <c r="I3" i="1"/>
</calcChain>
</file>

<file path=xl/sharedStrings.xml><?xml version="1.0" encoding="utf-8"?>
<sst xmlns="http://schemas.openxmlformats.org/spreadsheetml/2006/main" count="395" uniqueCount="163">
  <si>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</si>
  <si>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</si>
  <si>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kámen  2,5 t/m3 
10.98*2.5=27,450 [A]</t>
  </si>
  <si>
    <t>VV</t>
  </si>
  <si>
    <t>POPLATKY ZA LIKVIDACŮ ODPADŮ NEKONTAMINOVANÝCH - 17 05 04  KAMENNÁ SUŤ</t>
  </si>
  <si>
    <t>PP</t>
  </si>
  <si>
    <t>1</t>
  </si>
  <si>
    <t>T</t>
  </si>
  <si>
    <t/>
  </si>
  <si>
    <t>015330</t>
  </si>
  <si>
    <t>25</t>
  </si>
  <si>
    <t>P</t>
  </si>
  <si>
    <t>množství:  odhad 
75 m2 * 0.3 m=22,500 [A]</t>
  </si>
  <si>
    <t>POPLATKY ZA LIKVIDACŮ ODPADŮ NEKONTAMINOVANÝCH - 02 01 03  SMÝCENÉ STROMY A KEŘE</t>
  </si>
  <si>
    <t>015160</t>
  </si>
  <si>
    <t>24</t>
  </si>
  <si>
    <t>3.492 m3  * 2.2 t/m3=7,682 [A]</t>
  </si>
  <si>
    <t>POPLATKY ZA LIKVIDACŮ ODPADŮ NEKONTAMINOVANÝCH - 17 01 01  BETON Z DEMOLIC OBJEKTŮ, ZÁKLADŮ TV</t>
  </si>
  <si>
    <t>015140</t>
  </si>
  <si>
    <t>23</t>
  </si>
  <si>
    <t>výkopová zemina  
6.307*1.9  t/m3=11,983 [A]</t>
  </si>
  <si>
    <t>POPLATKY ZA LIKVIDACŮ ODPADŮ NEKONTAMINOVANÝCH - 17 05 04  VYTĚŽENÉ ZEMINY A HORNINY -  I. TŘÍDA TĚŽITELNOSTI</t>
  </si>
  <si>
    <t>015111</t>
  </si>
  <si>
    <t>22</t>
  </si>
  <si>
    <t>Ostatné</t>
  </si>
  <si>
    <t>OST</t>
  </si>
  <si>
    <t>SD</t>
  </si>
  <si>
    <t>reliéfní matrice (gumová) do bednění na svislou stěnu, výška písma 200 mm (letopočet roku výstavby)   1=1,000 [A]</t>
  </si>
  <si>
    <t>Technická specifikace:  
- dodávka formy, osazení do bednění, ošetření separačním prostředkem, odbednení, začištění, příp. vyspravení sanační maltou</t>
  </si>
  <si>
    <t>KUS</t>
  </si>
  <si>
    <t>LETOPOČET VÝSTAVBY - VLYS DO BETÓNU</t>
  </si>
  <si>
    <t>R936001</t>
  </si>
  <si>
    <t>21</t>
  </si>
  <si>
    <t>1+1=2,000 [A]</t>
  </si>
  <si>
    <t>Technická specifikace: Položka zahrnuje:  
- dodání a položení potrubí z trub z dokumentací předepsaného materiálu a předepsaného průměru.   
Nezahrnuje podkladní vrstvy a obetonování.</t>
  </si>
  <si>
    <t>m</t>
  </si>
  <si>
    <t>PROPUSTY - ŠIKMÁ VTOKOVÁ / VÝTOKOVÁ TROUBA PATKOVÁ  DN 1000MM</t>
  </si>
  <si>
    <t>R9183712</t>
  </si>
  <si>
    <t>20</t>
  </si>
  <si>
    <t>PROPUSTY Z TRUB PATKOVÝCH PŘÍMÝCH   DN 1000MM</t>
  </si>
  <si>
    <t>R9183711</t>
  </si>
  <si>
    <t>19</t>
  </si>
  <si>
    <t>Položka zahrnuje samostatnou dopravu suti a vybouraných hmot. Množství se určí jako součin hmotnosti [t] a požadované vzdálenosti [km].</t>
  </si>
  <si>
    <t>odvoz do 25 km 
beton prostý  2,2 t/m3 
(3.492*2.2)*25=192,060 [A]</t>
  </si>
  <si>
    <t>VYBOURÁNÍ ČÁSTÍ KONSTRUKCÍ BETON - DOPRAVA</t>
  </si>
  <si>
    <t>tkm</t>
  </si>
  <si>
    <t>96715B</t>
  </si>
  <si>
    <t>18</t>
  </si>
  <si>
    <t>položka zahrnuje:  - veškerou manipulaci s vybouranou sutí a hmotami, kromě vodorovné dopravy, včetně uložení na skládku  - veškeré další práce plynoucí z technologického předpisu a z platných předpisů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</si>
  <si>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(2*(0.4*3)+(0.1*5.1))*1.2=3,492 [A]</t>
  </si>
  <si>
    <t>VYBOURÁNÍ ČÁSTÍ KONSTRUKCÍ BETON - BEZ DOPRAVY</t>
  </si>
  <si>
    <t>M3</t>
  </si>
  <si>
    <t>96715A</t>
  </si>
  <si>
    <t>17</t>
  </si>
  <si>
    <t>odvoz do 25 km 
kámen  2,5 t/m3 
(10.98*2.5)*25=686,250 [A]</t>
  </si>
  <si>
    <t>VYBOURÁNÍ ČÁSTÍ KONSTRUKCÍ KAMENNÝCH NA MC - DOPRAVA</t>
  </si>
  <si>
    <t>96713B</t>
  </si>
  <si>
    <t>16</t>
  </si>
  <si>
    <t>(2*(1.1*3)+(0.5*5.1))*1.2=10,980 [A]</t>
  </si>
  <si>
    <t>VYBOURÁNÍ ČÁSTÍ KONSTRUKCÍ KAMENNÝCH NA MC - BEZ DOPRAVY</t>
  </si>
  <si>
    <t>96713A</t>
  </si>
  <si>
    <t>15</t>
  </si>
  <si>
    <t>Ostatné konštrukcie a práce-búranie</t>
  </si>
  <si>
    <t>9</t>
  </si>
  <si>
    <t>Technická specifikace:   
- nasunutí do uzavřeného prostoru charakteru štoly  
- položka nezahrnuje nezahrnuje dodávku potrubí</t>
  </si>
  <si>
    <t>NASUNUTÍ BETON TRUB DN DO 1000MM DO CHRÁNIČKY, PODÉLNÝ POSUN</t>
  </si>
  <si>
    <t>R858711</t>
  </si>
  <si>
    <t>14</t>
  </si>
  <si>
    <t>Rúrové vedenie</t>
  </si>
  <si>
    <t>8</t>
  </si>
  <si>
    <t>2*21.3=42,600 [A]</t>
  </si>
  <si>
    <t>Technická specifikace:   
- dílenská dokumentace, včetně technologického předpisu spojování,  
- dodání  materiálu  v požadované kvalitě a výroba konstrukce   
- dodání spojovacího materiálu,  
- zřízení  montážních  a  dilatačních  spojů, včetně potřebných úprav,  očištění a ošetření,  
- montáž konstrukce na staveništi, včetně montážních prostředků a pomůcek a zednických výpomocí,      
- uložení s požadovaným zajištěním polohy                          
- osazení kotvení do podpůrné konstrukce   
Způsob měření:   
Měří se délka kolejnice v metrech délkových.</t>
  </si>
  <si>
    <t>NOSNÍKY PRO NASOUVÁNÍ BETON DÍLCŮ PROPUSTKU Z KOLEJNIC</t>
  </si>
  <si>
    <t>R42417</t>
  </si>
  <si>
    <t>13</t>
  </si>
  <si>
    <t>položka zahrnuje:  - nutné zemní práce (hloubení rýh apod.)  - dodání čerstvého betonu (betonové směsi) požadované kvality, jeho uložení do požadovaného tvaru při jakékoliv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doplňkových konstrukcí a vybavení,  - úpravy povrchu pro položení požadované izolace, povlaků a nátěrů, případně vyspravení,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</t>
  </si>
  <si>
    <t>0.4*0.25*3.4*2+0.4*0.9*1.8*2=1,976 [A]</t>
  </si>
  <si>
    <t>STUPNĚ A PRAHY VODNÍCH KORYT Z PROSTÉHO BETONU C30/37</t>
  </si>
  <si>
    <t>467315</t>
  </si>
  <si>
    <t>12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</si>
  <si>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</si>
  <si>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0.20*(12.5+14.5)*1.15=6,210 [A]</t>
  </si>
  <si>
    <t>DLAŽBY Z LOMOVÉHO KAMENE NA MC</t>
  </si>
  <si>
    <t>465512</t>
  </si>
  <si>
    <t>11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</si>
  <si>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</si>
  <si>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 kamenou dlažbu: 
0.15*(12.5+14.5)*1.15=4,658 [A]</t>
  </si>
  <si>
    <t>10</t>
  </si>
  <si>
    <t>pod propustek   1.38*0.10*20.5=2,829 [A]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</si>
  <si>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</si>
  <si>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PODKLADNÍ A VÝPLŇOVÉ VRSTVY Z PROSTÉHO BETONU C12/15</t>
  </si>
  <si>
    <t>451312</t>
  </si>
  <si>
    <t>Vodorovné konštrukcie</t>
  </si>
  <si>
    <t>4</t>
  </si>
  <si>
    <t>výplň prostoru mezi klenbou a patkovou troubou 
směs se vhání z obou čel a vrtem mezi kolejemi 
1.8*15=27,000 [A]</t>
  </si>
  <si>
    <t>Technická specifikace: 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</si>
  <si>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INJEKTOVÁNÍ NÍZKOTLAKÉ Z CEMENTOVÉ MALTY NA POVRCHU</t>
  </si>
  <si>
    <t>281451</t>
  </si>
  <si>
    <t>príl.č.2.5.1, deska 
tabulka   668.340*0.001=0,668 [A]</t>
  </si>
  <si>
    <t>Technická specifikace: 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</si>
  <si>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VÝZTUŽ ZÁKLADŮ Z KARI SÍTÍ</t>
  </si>
  <si>
    <t>272366</t>
  </si>
  <si>
    <t>7</t>
  </si>
  <si>
    <t>príl.č.2.5.1, deska 
tabulka   273.142*0.001=0,273 [A]</t>
  </si>
  <si>
    <t>VÝZTUŽ ZÁKLADŮ Z OCELI 10505, B500B</t>
  </si>
  <si>
    <t>272365</t>
  </si>
  <si>
    <t>6</t>
  </si>
  <si>
    <t>príl.č.2.5.1, deska 
(0.5*4)+(0.3*14.5)+(0.5*21.2)=16,950 [A]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</si>
  <si>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</si>
  <si>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ZE ŽELEZOBETONU DO C30/37 (B37)</t>
  </si>
  <si>
    <t>272325</t>
  </si>
  <si>
    <t>5</t>
  </si>
  <si>
    <t>vrty přes násyp a stávající klenbu   3*3=9,000 [A]</t>
  </si>
  <si>
    <t>Technická specifikace: položka zahrnuje:  
přemístění, montáž a demontáž vrtných souprav  
svislou dopravu zeminy z vrtu  
vodorovnou dopravu zeminy bez uložení na skládku  
případně nutné pažení dočasné (včetně odpažení) i trvalé</t>
  </si>
  <si>
    <t>VRTY PRO KOTVENÍ, INJEKTÁŽ A MIKROPILOTY NA POVRCHU TŘ. III D DO 150MM</t>
  </si>
  <si>
    <t>26133</t>
  </si>
  <si>
    <t>Zakladanie</t>
  </si>
  <si>
    <t>2</t>
  </si>
  <si>
    <t>odstranění křovin a stromů do průměru 100 mm  doprava dřevin na předepsanou vzdálenost  spálení na hromadách nebo štěpkování</t>
  </si>
  <si>
    <t>ODSTRANĚNÍ KŘOVIN S ODVOZEM DO 20KM</t>
  </si>
  <si>
    <t>m2</t>
  </si>
  <si>
    <t>ODSTRANĚNÍ KŘOVIN S ODVOZEM DO 25KM</t>
  </si>
  <si>
    <t>R111208</t>
  </si>
  <si>
    <t>3</t>
  </si>
  <si>
    <t>3.4*(8.5+9.2)=60,180 [A]</t>
  </si>
  <si>
    <t>Technická specifikace: 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</si>
  <si>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SYPANINY DO NÁSYPŮ Z NAKUPOVANÝCH MATERIÁLŮ</t>
  </si>
  <si>
    <t>17180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</si>
  <si>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</si>
  <si>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(2.3*0.35*3.4)+(3.4*0.35*3)=6,307 [A]</t>
  </si>
  <si>
    <t>ODKOP PRO SPOD STAVBU SILNIC A ŽELEZNIC TŘ. I, ODVOZ DO 16KM</t>
  </si>
  <si>
    <t>123737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</si>
  <si>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</si>
  <si>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</si>
  <si>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</si>
  <si>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</si>
  <si>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</si>
  <si>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</si>
  <si>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</si>
  <si>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</si>
  <si>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</si>
  <si>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</si>
  <si>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</si>
  <si>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</si>
  <si>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</si>
  <si>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</si>
  <si>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 Horní Heršpice - Střelice, propustek v km 145,595</t>
  </si>
  <si>
    <t>SO 02-19-11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</si>
  <si>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</si>
  <si>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</si>
  <si>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</si>
  <si>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</si>
  <si>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</si>
  <si>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</si>
  <si>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</si>
  <si>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</si>
  <si>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</si>
  <si>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</si>
  <si>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PODKLADNÍ A VÝPLŇOVÉ VRSTVY Z PROSTÉHO BETONU C25/30</t>
  </si>
  <si>
    <t>Změna č.1 z 18.10.2019</t>
  </si>
  <si>
    <t>45131A</t>
  </si>
  <si>
    <t>PODKLADNÍ A VÝPLŇOVÉ VRSTVY Z PROSTÉHO BETONU C20/25</t>
  </si>
  <si>
    <t>SO 02-19-11_a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</si>
</sst>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9" fillId="4" borderId="1" xfId="0" applyFont="1" applyFill="1" applyBorder="1" applyAlignment="1">
      <alignment horizontal="right" vertical="center"/>
    </xf>
    <xf numFmtId="0" fontId="9" fillId="4" borderId="1" xfId="0" applyFont="1" applyFill="1" applyBorder="1">
      <alignment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>
      <alignment vertical="center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</cellXfs>
  <cellStyles count="2">
    <cellStyle name="Normálne 2" xfId="1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tabSelected="1" topLeftCell="B1" zoomScaleNormal="100" workbookViewId="0">
      <pane ySplit="7" topLeftCell="A67" activePane="bottomLeft" state="frozen"/>
      <selection pane="bottomLeft" activeCell="E69" sqref="E6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157</v>
      </c>
      <c r="B1" s="23"/>
      <c r="C1" s="23"/>
      <c r="D1" s="23"/>
      <c r="E1" s="23" t="s">
        <v>156</v>
      </c>
      <c r="F1" s="23"/>
      <c r="G1" s="23"/>
      <c r="H1" s="43" t="s">
        <v>159</v>
      </c>
      <c r="I1" s="23"/>
      <c r="P1" t="s">
        <v>123</v>
      </c>
    </row>
    <row r="2" spans="1:18" ht="24.95" customHeight="1" x14ac:dyDescent="0.2">
      <c r="B2" s="23"/>
      <c r="C2" s="23"/>
      <c r="D2" s="23"/>
      <c r="E2" s="26" t="s">
        <v>155</v>
      </c>
      <c r="F2" s="23"/>
      <c r="G2" s="23"/>
      <c r="H2" s="12"/>
      <c r="I2" s="12"/>
      <c r="O2">
        <f>0+O8+O21+O42+O67+O72+O101</f>
        <v>0</v>
      </c>
      <c r="P2" t="s">
        <v>123</v>
      </c>
    </row>
    <row r="3" spans="1:18" ht="15" customHeight="1" x14ac:dyDescent="0.2">
      <c r="A3" t="s">
        <v>154</v>
      </c>
      <c r="B3" s="25" t="s">
        <v>153</v>
      </c>
      <c r="C3" s="38" t="s">
        <v>152</v>
      </c>
      <c r="D3" s="39"/>
      <c r="E3" s="24" t="s">
        <v>151</v>
      </c>
      <c r="F3" s="23"/>
      <c r="G3" s="22"/>
      <c r="H3" s="42" t="s">
        <v>162</v>
      </c>
      <c r="I3" s="21">
        <f>0+I8+I21+I42+I67+I72+I101</f>
        <v>0</v>
      </c>
      <c r="O3" t="s">
        <v>150</v>
      </c>
      <c r="P3" t="s">
        <v>117</v>
      </c>
    </row>
    <row r="4" spans="1:18" ht="15" customHeight="1" x14ac:dyDescent="0.2">
      <c r="A4" t="s">
        <v>149</v>
      </c>
      <c r="B4" s="20" t="s">
        <v>148</v>
      </c>
      <c r="C4" s="40" t="s">
        <v>147</v>
      </c>
      <c r="D4" s="41"/>
      <c r="E4" s="19" t="s">
        <v>146</v>
      </c>
      <c r="F4" s="12"/>
      <c r="G4" s="12"/>
      <c r="H4" s="16"/>
      <c r="I4" s="16"/>
      <c r="O4" t="s">
        <v>145</v>
      </c>
      <c r="P4" t="s">
        <v>117</v>
      </c>
    </row>
    <row r="5" spans="1:18" ht="12.75" customHeight="1" x14ac:dyDescent="0.2">
      <c r="A5" s="37" t="s">
        <v>144</v>
      </c>
      <c r="B5" s="37" t="s">
        <v>143</v>
      </c>
      <c r="C5" s="37" t="s">
        <v>142</v>
      </c>
      <c r="D5" s="37" t="s">
        <v>141</v>
      </c>
      <c r="E5" s="37" t="s">
        <v>140</v>
      </c>
      <c r="F5" s="37" t="s">
        <v>139</v>
      </c>
      <c r="G5" s="37" t="s">
        <v>138</v>
      </c>
      <c r="H5" s="37" t="s">
        <v>137</v>
      </c>
      <c r="I5" s="37"/>
      <c r="O5" t="s">
        <v>136</v>
      </c>
      <c r="P5" t="s">
        <v>117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135</v>
      </c>
      <c r="I6" s="18" t="s">
        <v>134</v>
      </c>
    </row>
    <row r="7" spans="1:18" ht="12.75" customHeight="1" x14ac:dyDescent="0.2">
      <c r="A7" s="18" t="s">
        <v>133</v>
      </c>
      <c r="B7" s="18" t="s">
        <v>6</v>
      </c>
      <c r="C7" s="18" t="s">
        <v>117</v>
      </c>
      <c r="D7" s="18" t="s">
        <v>123</v>
      </c>
      <c r="E7" s="18" t="s">
        <v>93</v>
      </c>
      <c r="F7" s="18" t="s">
        <v>111</v>
      </c>
      <c r="G7" s="18" t="s">
        <v>106</v>
      </c>
      <c r="H7" s="18" t="s">
        <v>63</v>
      </c>
      <c r="I7" s="18" t="s">
        <v>87</v>
      </c>
    </row>
    <row r="8" spans="1:18" ht="12.75" customHeight="1" x14ac:dyDescent="0.2">
      <c r="A8" s="16" t="s">
        <v>26</v>
      </c>
      <c r="B8" s="16"/>
      <c r="C8" s="17" t="s">
        <v>6</v>
      </c>
      <c r="D8" s="16"/>
      <c r="E8" s="13" t="s">
        <v>132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9" t="s">
        <v>11</v>
      </c>
      <c r="B9" s="10" t="s">
        <v>6</v>
      </c>
      <c r="C9" s="10" t="s">
        <v>131</v>
      </c>
      <c r="D9" s="9" t="s">
        <v>8</v>
      </c>
      <c r="E9" s="8" t="s">
        <v>130</v>
      </c>
      <c r="F9" s="7" t="s">
        <v>51</v>
      </c>
      <c r="G9" s="6">
        <v>6.3070000000000004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130</v>
      </c>
    </row>
    <row r="11" spans="1:18" x14ac:dyDescent="0.2">
      <c r="A11" s="3" t="s">
        <v>3</v>
      </c>
      <c r="E11" s="2" t="s">
        <v>129</v>
      </c>
    </row>
    <row r="12" spans="1:18" ht="267.75" x14ac:dyDescent="0.2">
      <c r="A12" t="s">
        <v>1</v>
      </c>
      <c r="E12" s="1" t="s">
        <v>128</v>
      </c>
    </row>
    <row r="13" spans="1:18" x14ac:dyDescent="0.2">
      <c r="A13" s="9" t="s">
        <v>11</v>
      </c>
      <c r="B13" s="10" t="s">
        <v>117</v>
      </c>
      <c r="C13" s="10" t="s">
        <v>127</v>
      </c>
      <c r="D13" s="9" t="s">
        <v>8</v>
      </c>
      <c r="E13" s="8" t="s">
        <v>126</v>
      </c>
      <c r="F13" s="7" t="s">
        <v>51</v>
      </c>
      <c r="G13" s="6">
        <v>60.18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ht="280.5" x14ac:dyDescent="0.2">
      <c r="A14" s="4" t="s">
        <v>5</v>
      </c>
      <c r="E14" s="1" t="s">
        <v>125</v>
      </c>
    </row>
    <row r="15" spans="1:18" x14ac:dyDescent="0.2">
      <c r="A15" s="3" t="s">
        <v>3</v>
      </c>
      <c r="E15" s="2" t="s">
        <v>124</v>
      </c>
    </row>
    <row r="16" spans="1:18" x14ac:dyDescent="0.2">
      <c r="A16" t="s">
        <v>1</v>
      </c>
      <c r="E16" s="1" t="s">
        <v>8</v>
      </c>
    </row>
    <row r="17" spans="1:18" x14ac:dyDescent="0.2">
      <c r="A17" s="9" t="s">
        <v>11</v>
      </c>
      <c r="B17" s="10" t="s">
        <v>123</v>
      </c>
      <c r="C17" s="10" t="s">
        <v>122</v>
      </c>
      <c r="D17" s="9" t="s">
        <v>8</v>
      </c>
      <c r="E17" s="8" t="s">
        <v>121</v>
      </c>
      <c r="F17" s="7" t="s">
        <v>120</v>
      </c>
      <c r="G17" s="6">
        <v>75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8" x14ac:dyDescent="0.2">
      <c r="A18" s="4" t="s">
        <v>5</v>
      </c>
      <c r="E18" s="1" t="s">
        <v>119</v>
      </c>
    </row>
    <row r="19" spans="1:18" x14ac:dyDescent="0.2">
      <c r="A19" s="3" t="s">
        <v>3</v>
      </c>
      <c r="E19" s="2" t="s">
        <v>8</v>
      </c>
    </row>
    <row r="20" spans="1:18" ht="25.5" x14ac:dyDescent="0.2">
      <c r="A20" t="s">
        <v>1</v>
      </c>
      <c r="E20" s="1" t="s">
        <v>118</v>
      </c>
    </row>
    <row r="21" spans="1:18" ht="12.75" customHeight="1" x14ac:dyDescent="0.2">
      <c r="A21" s="12" t="s">
        <v>26</v>
      </c>
      <c r="B21" s="12"/>
      <c r="C21" s="14" t="s">
        <v>117</v>
      </c>
      <c r="D21" s="12"/>
      <c r="E21" s="13" t="s">
        <v>116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0+I22+I26+I30+I34+I38</f>
        <v>0</v>
      </c>
      <c r="R21">
        <f>0+O22+O26+O30+O34+O38</f>
        <v>0</v>
      </c>
    </row>
    <row r="22" spans="1:18" ht="25.5" x14ac:dyDescent="0.2">
      <c r="A22" s="9" t="s">
        <v>11</v>
      </c>
      <c r="B22" s="10" t="s">
        <v>93</v>
      </c>
      <c r="C22" s="10" t="s">
        <v>115</v>
      </c>
      <c r="D22" s="9" t="s">
        <v>8</v>
      </c>
      <c r="E22" s="8" t="s">
        <v>114</v>
      </c>
      <c r="F22" s="7" t="s">
        <v>35</v>
      </c>
      <c r="G22" s="6">
        <v>9</v>
      </c>
      <c r="H22" s="5">
        <v>0</v>
      </c>
      <c r="I22" s="5">
        <f>ROUND(ROUND(H22,2)*ROUND(G22,3),2)</f>
        <v>0</v>
      </c>
      <c r="O22">
        <f>(I22*15)/100</f>
        <v>0</v>
      </c>
      <c r="P22" t="s">
        <v>6</v>
      </c>
    </row>
    <row r="23" spans="1:18" ht="63.75" x14ac:dyDescent="0.2">
      <c r="A23" s="4" t="s">
        <v>5</v>
      </c>
      <c r="E23" s="1" t="s">
        <v>113</v>
      </c>
    </row>
    <row r="24" spans="1:18" x14ac:dyDescent="0.2">
      <c r="A24" s="3" t="s">
        <v>3</v>
      </c>
      <c r="E24" s="2" t="s">
        <v>112</v>
      </c>
    </row>
    <row r="25" spans="1:18" x14ac:dyDescent="0.2">
      <c r="A25" t="s">
        <v>1</v>
      </c>
      <c r="E25" s="1" t="s">
        <v>8</v>
      </c>
    </row>
    <row r="26" spans="1:18" x14ac:dyDescent="0.2">
      <c r="A26" s="9" t="s">
        <v>11</v>
      </c>
      <c r="B26" s="10" t="s">
        <v>111</v>
      </c>
      <c r="C26" s="10" t="s">
        <v>110</v>
      </c>
      <c r="D26" s="9" t="s">
        <v>8</v>
      </c>
      <c r="E26" s="8" t="s">
        <v>109</v>
      </c>
      <c r="F26" s="7" t="s">
        <v>51</v>
      </c>
      <c r="G26" s="6">
        <v>16.95</v>
      </c>
      <c r="H26" s="5">
        <v>0</v>
      </c>
      <c r="I26" s="5">
        <f>ROUND(ROUND(H26,2)*ROUND(G26,3),2)</f>
        <v>0</v>
      </c>
      <c r="O26">
        <f>(I26*15)/100</f>
        <v>0</v>
      </c>
      <c r="P26" t="s">
        <v>6</v>
      </c>
    </row>
    <row r="27" spans="1:18" ht="382.5" x14ac:dyDescent="0.2">
      <c r="A27" s="4" t="s">
        <v>5</v>
      </c>
      <c r="E27" s="1" t="s">
        <v>108</v>
      </c>
    </row>
    <row r="28" spans="1:18" ht="25.5" x14ac:dyDescent="0.2">
      <c r="A28" s="3" t="s">
        <v>3</v>
      </c>
      <c r="E28" s="2" t="s">
        <v>107</v>
      </c>
    </row>
    <row r="29" spans="1:18" x14ac:dyDescent="0.2">
      <c r="A29" t="s">
        <v>1</v>
      </c>
      <c r="E29" s="1" t="s">
        <v>8</v>
      </c>
    </row>
    <row r="30" spans="1:18" x14ac:dyDescent="0.2">
      <c r="A30" s="9" t="s">
        <v>11</v>
      </c>
      <c r="B30" s="10" t="s">
        <v>106</v>
      </c>
      <c r="C30" s="10" t="s">
        <v>105</v>
      </c>
      <c r="D30" s="9" t="s">
        <v>8</v>
      </c>
      <c r="E30" s="8" t="s">
        <v>104</v>
      </c>
      <c r="F30" s="7" t="s">
        <v>7</v>
      </c>
      <c r="G30" s="6">
        <v>0.27300000000000002</v>
      </c>
      <c r="H30" s="5">
        <v>0</v>
      </c>
      <c r="I30" s="5">
        <f>ROUND(ROUND(H30,2)*ROUND(G30,3),2)</f>
        <v>0</v>
      </c>
      <c r="O30">
        <f>(I30*15)/100</f>
        <v>0</v>
      </c>
      <c r="P30" t="s">
        <v>6</v>
      </c>
    </row>
    <row r="31" spans="1:18" ht="267.75" x14ac:dyDescent="0.2">
      <c r="A31" s="4" t="s">
        <v>5</v>
      </c>
      <c r="E31" s="1" t="s">
        <v>99</v>
      </c>
    </row>
    <row r="32" spans="1:18" ht="25.5" x14ac:dyDescent="0.2">
      <c r="A32" s="3" t="s">
        <v>3</v>
      </c>
      <c r="E32" s="2" t="s">
        <v>103</v>
      </c>
    </row>
    <row r="33" spans="1:18" x14ac:dyDescent="0.2">
      <c r="A33" t="s">
        <v>1</v>
      </c>
      <c r="E33" s="1" t="s">
        <v>8</v>
      </c>
    </row>
    <row r="34" spans="1:18" x14ac:dyDescent="0.2">
      <c r="A34" s="9" t="s">
        <v>11</v>
      </c>
      <c r="B34" s="10" t="s">
        <v>102</v>
      </c>
      <c r="C34" s="10" t="s">
        <v>101</v>
      </c>
      <c r="D34" s="9" t="s">
        <v>8</v>
      </c>
      <c r="E34" s="8" t="s">
        <v>100</v>
      </c>
      <c r="F34" s="7" t="s">
        <v>7</v>
      </c>
      <c r="G34" s="6">
        <v>0.66800000000000004</v>
      </c>
      <c r="H34" s="5">
        <v>0</v>
      </c>
      <c r="I34" s="5">
        <f>ROUND(ROUND(H34,2)*ROUND(G34,3),2)</f>
        <v>0</v>
      </c>
      <c r="O34">
        <f>(I34*15)/100</f>
        <v>0</v>
      </c>
      <c r="P34" t="s">
        <v>6</v>
      </c>
    </row>
    <row r="35" spans="1:18" ht="267.75" x14ac:dyDescent="0.2">
      <c r="A35" s="4" t="s">
        <v>5</v>
      </c>
      <c r="E35" s="1" t="s">
        <v>99</v>
      </c>
    </row>
    <row r="36" spans="1:18" ht="25.5" x14ac:dyDescent="0.2">
      <c r="A36" s="3" t="s">
        <v>3</v>
      </c>
      <c r="E36" s="2" t="s">
        <v>98</v>
      </c>
    </row>
    <row r="37" spans="1:18" x14ac:dyDescent="0.2">
      <c r="A37" t="s">
        <v>1</v>
      </c>
      <c r="E37" s="1" t="s">
        <v>8</v>
      </c>
    </row>
    <row r="38" spans="1:18" x14ac:dyDescent="0.2">
      <c r="A38" s="9" t="s">
        <v>11</v>
      </c>
      <c r="B38" s="10" t="s">
        <v>69</v>
      </c>
      <c r="C38" s="10" t="s">
        <v>97</v>
      </c>
      <c r="D38" s="9" t="s">
        <v>8</v>
      </c>
      <c r="E38" s="8" t="s">
        <v>96</v>
      </c>
      <c r="F38" s="7" t="s">
        <v>51</v>
      </c>
      <c r="G38" s="6">
        <v>27</v>
      </c>
      <c r="H38" s="5">
        <v>0</v>
      </c>
      <c r="I38" s="5">
        <f>ROUND(ROUND(H38,2)*ROUND(G38,3),2)</f>
        <v>0</v>
      </c>
      <c r="O38">
        <f>(I38*15)/100</f>
        <v>0</v>
      </c>
      <c r="P38" t="s">
        <v>6</v>
      </c>
    </row>
    <row r="39" spans="1:18" ht="89.25" x14ac:dyDescent="0.2">
      <c r="A39" s="4" t="s">
        <v>5</v>
      </c>
      <c r="E39" s="1" t="s">
        <v>95</v>
      </c>
    </row>
    <row r="40" spans="1:18" ht="38.25" x14ac:dyDescent="0.2">
      <c r="A40" s="3" t="s">
        <v>3</v>
      </c>
      <c r="E40" s="2" t="s">
        <v>94</v>
      </c>
    </row>
    <row r="41" spans="1:18" x14ac:dyDescent="0.2">
      <c r="A41" t="s">
        <v>1</v>
      </c>
      <c r="E41" s="1" t="s">
        <v>8</v>
      </c>
    </row>
    <row r="42" spans="1:18" ht="12.75" customHeight="1" x14ac:dyDescent="0.2">
      <c r="A42" s="12" t="s">
        <v>26</v>
      </c>
      <c r="B42" s="12"/>
      <c r="C42" s="14" t="s">
        <v>93</v>
      </c>
      <c r="D42" s="12"/>
      <c r="E42" s="13" t="s">
        <v>92</v>
      </c>
      <c r="F42" s="12"/>
      <c r="G42" s="12"/>
      <c r="H42" s="12"/>
      <c r="I42" s="11">
        <f>0+Q42</f>
        <v>0</v>
      </c>
      <c r="O42">
        <f>0+R42</f>
        <v>0</v>
      </c>
      <c r="Q42">
        <f>0+I43+I51+I55+I59+I63</f>
        <v>0</v>
      </c>
      <c r="R42">
        <f>0+O43+O51+O55+O59+O63</f>
        <v>0</v>
      </c>
    </row>
    <row r="43" spans="1:18" x14ac:dyDescent="0.2">
      <c r="A43" s="9" t="s">
        <v>11</v>
      </c>
      <c r="B43" s="10" t="s">
        <v>63</v>
      </c>
      <c r="C43" s="10" t="s">
        <v>91</v>
      </c>
      <c r="D43" s="9" t="s">
        <v>8</v>
      </c>
      <c r="E43" s="8" t="s">
        <v>90</v>
      </c>
      <c r="F43" s="7" t="s">
        <v>51</v>
      </c>
      <c r="G43" s="6">
        <v>2.8290000000000002</v>
      </c>
      <c r="H43" s="5">
        <v>0</v>
      </c>
      <c r="I43" s="5">
        <f>ROUND(ROUND(H43,2)*ROUND(G43,3),2)</f>
        <v>0</v>
      </c>
      <c r="O43">
        <f>(I43*15)/100</f>
        <v>0</v>
      </c>
      <c r="P43" t="s">
        <v>6</v>
      </c>
    </row>
    <row r="44" spans="1:18" ht="382.5" x14ac:dyDescent="0.2">
      <c r="A44" s="4" t="s">
        <v>5</v>
      </c>
      <c r="E44" s="1" t="s">
        <v>89</v>
      </c>
    </row>
    <row r="45" spans="1:18" x14ac:dyDescent="0.2">
      <c r="A45" s="3" t="s">
        <v>3</v>
      </c>
      <c r="E45" s="2" t="s">
        <v>88</v>
      </c>
    </row>
    <row r="46" spans="1:18" x14ac:dyDescent="0.2">
      <c r="A46" t="s">
        <v>1</v>
      </c>
      <c r="E46" s="1" t="s">
        <v>8</v>
      </c>
    </row>
    <row r="47" spans="1:18" x14ac:dyDescent="0.2">
      <c r="A47" s="9" t="s">
        <v>11</v>
      </c>
      <c r="B47" s="44" t="s">
        <v>87</v>
      </c>
      <c r="C47" s="44" t="s">
        <v>160</v>
      </c>
      <c r="D47" s="45" t="s">
        <v>8</v>
      </c>
      <c r="E47" s="46" t="s">
        <v>161</v>
      </c>
      <c r="F47" s="47" t="s">
        <v>51</v>
      </c>
      <c r="G47" s="48">
        <v>4.6580000000000004</v>
      </c>
      <c r="H47" s="49">
        <v>0</v>
      </c>
      <c r="I47" s="49">
        <f>ROUND(ROUND(H47,2)*ROUND(G47,3),2)</f>
        <v>0</v>
      </c>
      <c r="O47">
        <f>(I47*15)/100</f>
        <v>0</v>
      </c>
      <c r="P47" t="s">
        <v>6</v>
      </c>
    </row>
    <row r="48" spans="1:18" x14ac:dyDescent="0.2">
      <c r="A48" s="4" t="s">
        <v>5</v>
      </c>
      <c r="B48" s="50"/>
      <c r="C48" s="50"/>
      <c r="D48" s="50"/>
      <c r="E48" s="51" t="s">
        <v>161</v>
      </c>
      <c r="F48" s="50"/>
      <c r="G48" s="50"/>
      <c r="H48" s="50"/>
      <c r="I48" s="50"/>
    </row>
    <row r="49" spans="1:16" ht="25.5" x14ac:dyDescent="0.2">
      <c r="A49" s="3" t="s">
        <v>3</v>
      </c>
      <c r="B49" s="50"/>
      <c r="C49" s="50"/>
      <c r="D49" s="50"/>
      <c r="E49" s="52" t="s">
        <v>86</v>
      </c>
      <c r="F49" s="50"/>
      <c r="G49" s="50"/>
      <c r="H49" s="50"/>
      <c r="I49" s="50"/>
    </row>
    <row r="50" spans="1:16" ht="280.5" x14ac:dyDescent="0.2">
      <c r="A50" t="s">
        <v>1</v>
      </c>
      <c r="B50" s="50"/>
      <c r="C50" s="50"/>
      <c r="D50" s="50"/>
      <c r="E50" s="51" t="s">
        <v>85</v>
      </c>
      <c r="F50" s="50"/>
      <c r="G50" s="50"/>
      <c r="H50" s="50"/>
      <c r="I50" s="50"/>
    </row>
    <row r="51" spans="1:16" x14ac:dyDescent="0.2">
      <c r="A51" s="9" t="s">
        <v>11</v>
      </c>
      <c r="B51" s="27" t="s">
        <v>87</v>
      </c>
      <c r="C51" s="27">
        <v>451314</v>
      </c>
      <c r="D51" s="28" t="s">
        <v>8</v>
      </c>
      <c r="E51" s="29" t="s">
        <v>158</v>
      </c>
      <c r="F51" s="30" t="s">
        <v>51</v>
      </c>
      <c r="G51" s="31">
        <v>4.6580000000000004</v>
      </c>
      <c r="H51" s="32">
        <v>0</v>
      </c>
      <c r="I51" s="32">
        <f>ROUND(ROUND(H51,2)*ROUND(G51,3),2)</f>
        <v>0</v>
      </c>
      <c r="O51">
        <f>(I51*15)/100</f>
        <v>0</v>
      </c>
      <c r="P51" t="s">
        <v>6</v>
      </c>
    </row>
    <row r="52" spans="1:16" x14ac:dyDescent="0.2">
      <c r="A52" s="4" t="s">
        <v>5</v>
      </c>
      <c r="B52" s="33"/>
      <c r="C52" s="33"/>
      <c r="D52" s="33"/>
      <c r="E52" s="34" t="s">
        <v>158</v>
      </c>
      <c r="F52" s="33"/>
      <c r="G52" s="33"/>
      <c r="H52" s="33"/>
      <c r="I52" s="33"/>
    </row>
    <row r="53" spans="1:16" ht="25.5" x14ac:dyDescent="0.2">
      <c r="A53" s="3" t="s">
        <v>3</v>
      </c>
      <c r="B53" s="33"/>
      <c r="C53" s="33"/>
      <c r="D53" s="33"/>
      <c r="E53" s="35" t="s">
        <v>86</v>
      </c>
      <c r="F53" s="33"/>
      <c r="G53" s="33"/>
      <c r="H53" s="33"/>
      <c r="I53" s="33"/>
    </row>
    <row r="54" spans="1:16" ht="280.5" x14ac:dyDescent="0.2">
      <c r="A54" t="s">
        <v>1</v>
      </c>
      <c r="B54" s="33"/>
      <c r="C54" s="33"/>
      <c r="D54" s="33"/>
      <c r="E54" s="34" t="s">
        <v>85</v>
      </c>
      <c r="F54" s="33"/>
      <c r="G54" s="33"/>
      <c r="H54" s="33"/>
      <c r="I54" s="33"/>
    </row>
    <row r="55" spans="1:16" x14ac:dyDescent="0.2">
      <c r="A55" s="9" t="s">
        <v>11</v>
      </c>
      <c r="B55" s="10" t="s">
        <v>84</v>
      </c>
      <c r="C55" s="10" t="s">
        <v>83</v>
      </c>
      <c r="D55" s="9" t="s">
        <v>8</v>
      </c>
      <c r="E55" s="8" t="s">
        <v>82</v>
      </c>
      <c r="F55" s="7" t="s">
        <v>51</v>
      </c>
      <c r="G55" s="6">
        <v>6.21</v>
      </c>
      <c r="H55" s="5">
        <v>0</v>
      </c>
      <c r="I55" s="5">
        <f>ROUND(ROUND(H55,2)*ROUND(G55,3),2)</f>
        <v>0</v>
      </c>
      <c r="O55">
        <f>(I55*15)/100</f>
        <v>0</v>
      </c>
      <c r="P55" t="s">
        <v>6</v>
      </c>
    </row>
    <row r="56" spans="1:16" x14ac:dyDescent="0.2">
      <c r="A56" s="4" t="s">
        <v>5</v>
      </c>
      <c r="E56" s="1" t="s">
        <v>82</v>
      </c>
    </row>
    <row r="57" spans="1:16" x14ac:dyDescent="0.2">
      <c r="A57" s="3" t="s">
        <v>3</v>
      </c>
      <c r="E57" s="2" t="s">
        <v>81</v>
      </c>
    </row>
    <row r="58" spans="1:16" ht="76.5" x14ac:dyDescent="0.2">
      <c r="A58" t="s">
        <v>1</v>
      </c>
      <c r="E58" s="1" t="s">
        <v>80</v>
      </c>
    </row>
    <row r="59" spans="1:16" x14ac:dyDescent="0.2">
      <c r="A59" s="9" t="s">
        <v>11</v>
      </c>
      <c r="B59" s="10" t="s">
        <v>79</v>
      </c>
      <c r="C59" s="10" t="s">
        <v>78</v>
      </c>
      <c r="D59" s="9" t="s">
        <v>8</v>
      </c>
      <c r="E59" s="8" t="s">
        <v>77</v>
      </c>
      <c r="F59" s="7" t="s">
        <v>51</v>
      </c>
      <c r="G59" s="6">
        <v>1.976</v>
      </c>
      <c r="H59" s="5">
        <v>0</v>
      </c>
      <c r="I59" s="5">
        <f>ROUND(ROUND(H59,2)*ROUND(G59,3),2)</f>
        <v>0</v>
      </c>
      <c r="O59">
        <f>(I59*15)/100</f>
        <v>0</v>
      </c>
      <c r="P59" t="s">
        <v>6</v>
      </c>
    </row>
    <row r="60" spans="1:16" x14ac:dyDescent="0.2">
      <c r="A60" s="4" t="s">
        <v>5</v>
      </c>
      <c r="E60" s="1" t="s">
        <v>77</v>
      </c>
    </row>
    <row r="61" spans="1:16" x14ac:dyDescent="0.2">
      <c r="A61" s="3" t="s">
        <v>3</v>
      </c>
      <c r="E61" s="2" t="s">
        <v>76</v>
      </c>
    </row>
    <row r="62" spans="1:16" ht="255" x14ac:dyDescent="0.2">
      <c r="A62" t="s">
        <v>1</v>
      </c>
      <c r="E62" s="1" t="s">
        <v>75</v>
      </c>
    </row>
    <row r="63" spans="1:16" x14ac:dyDescent="0.2">
      <c r="A63" s="9" t="s">
        <v>11</v>
      </c>
      <c r="B63" s="10" t="s">
        <v>74</v>
      </c>
      <c r="C63" s="10" t="s">
        <v>73</v>
      </c>
      <c r="D63" s="9" t="s">
        <v>8</v>
      </c>
      <c r="E63" s="8" t="s">
        <v>72</v>
      </c>
      <c r="F63" s="7" t="s">
        <v>35</v>
      </c>
      <c r="G63" s="6">
        <v>42.6</v>
      </c>
      <c r="H63" s="5">
        <v>0</v>
      </c>
      <c r="I63" s="5">
        <f>ROUND(ROUND(H63,2)*ROUND(G63,3),2)</f>
        <v>0</v>
      </c>
      <c r="O63">
        <f>(I63*15)/100</f>
        <v>0</v>
      </c>
      <c r="P63" t="s">
        <v>6</v>
      </c>
    </row>
    <row r="64" spans="1:16" ht="165.75" x14ac:dyDescent="0.2">
      <c r="A64" s="4" t="s">
        <v>5</v>
      </c>
      <c r="E64" s="1" t="s">
        <v>71</v>
      </c>
    </row>
    <row r="65" spans="1:18" x14ac:dyDescent="0.2">
      <c r="A65" s="3" t="s">
        <v>3</v>
      </c>
      <c r="E65" s="2" t="s">
        <v>70</v>
      </c>
    </row>
    <row r="66" spans="1:18" x14ac:dyDescent="0.2">
      <c r="A66" t="s">
        <v>1</v>
      </c>
      <c r="E66" s="1" t="s">
        <v>8</v>
      </c>
    </row>
    <row r="67" spans="1:18" ht="12.75" customHeight="1" x14ac:dyDescent="0.2">
      <c r="A67" s="12" t="s">
        <v>26</v>
      </c>
      <c r="B67" s="12"/>
      <c r="C67" s="14" t="s">
        <v>69</v>
      </c>
      <c r="D67" s="12"/>
      <c r="E67" s="13" t="s">
        <v>68</v>
      </c>
      <c r="F67" s="12"/>
      <c r="G67" s="12"/>
      <c r="H67" s="12"/>
      <c r="I67" s="11">
        <f>0+Q67</f>
        <v>0</v>
      </c>
      <c r="O67">
        <f>0+R67</f>
        <v>0</v>
      </c>
      <c r="Q67">
        <f>0+I68</f>
        <v>0</v>
      </c>
      <c r="R67">
        <f>0+O68</f>
        <v>0</v>
      </c>
    </row>
    <row r="68" spans="1:18" x14ac:dyDescent="0.2">
      <c r="A68" s="9" t="s">
        <v>11</v>
      </c>
      <c r="B68" s="10" t="s">
        <v>67</v>
      </c>
      <c r="C68" s="10" t="s">
        <v>66</v>
      </c>
      <c r="D68" s="9" t="s">
        <v>8</v>
      </c>
      <c r="E68" s="8" t="s">
        <v>65</v>
      </c>
      <c r="F68" s="7" t="s">
        <v>35</v>
      </c>
      <c r="G68" s="6">
        <v>21.3</v>
      </c>
      <c r="H68" s="5">
        <v>0</v>
      </c>
      <c r="I68" s="5">
        <f>ROUND(ROUND(H68,2)*ROUND(G68,3),2)</f>
        <v>0</v>
      </c>
      <c r="O68">
        <f>(I68*15)/100</f>
        <v>0</v>
      </c>
      <c r="P68" t="s">
        <v>6</v>
      </c>
    </row>
    <row r="69" spans="1:18" ht="38.25" x14ac:dyDescent="0.2">
      <c r="A69" s="4" t="s">
        <v>5</v>
      </c>
      <c r="E69" s="1" t="s">
        <v>64</v>
      </c>
    </row>
    <row r="70" spans="1:18" x14ac:dyDescent="0.2">
      <c r="A70" s="3" t="s">
        <v>3</v>
      </c>
      <c r="E70" s="2" t="s">
        <v>8</v>
      </c>
    </row>
    <row r="71" spans="1:18" x14ac:dyDescent="0.2">
      <c r="A71" t="s">
        <v>1</v>
      </c>
      <c r="E71" s="1" t="s">
        <v>8</v>
      </c>
    </row>
    <row r="72" spans="1:18" ht="12.75" customHeight="1" x14ac:dyDescent="0.2">
      <c r="A72" s="12" t="s">
        <v>26</v>
      </c>
      <c r="B72" s="12"/>
      <c r="C72" s="14" t="s">
        <v>63</v>
      </c>
      <c r="D72" s="12"/>
      <c r="E72" s="13" t="s">
        <v>62</v>
      </c>
      <c r="F72" s="12"/>
      <c r="G72" s="12"/>
      <c r="H72" s="12"/>
      <c r="I72" s="11">
        <f>0+Q72</f>
        <v>0</v>
      </c>
      <c r="O72">
        <f>0+R72</f>
        <v>0</v>
      </c>
      <c r="Q72">
        <f>0+I73+I77+I81+I85+I89+I93+I97</f>
        <v>0</v>
      </c>
      <c r="R72">
        <f>0+O73+O77+O81+O85+O89+O93+O97</f>
        <v>0</v>
      </c>
    </row>
    <row r="73" spans="1:18" x14ac:dyDescent="0.2">
      <c r="A73" s="9" t="s">
        <v>11</v>
      </c>
      <c r="B73" s="10" t="s">
        <v>61</v>
      </c>
      <c r="C73" s="10" t="s">
        <v>60</v>
      </c>
      <c r="D73" s="9" t="s">
        <v>8</v>
      </c>
      <c r="E73" s="8" t="s">
        <v>59</v>
      </c>
      <c r="F73" s="7" t="s">
        <v>51</v>
      </c>
      <c r="G73" s="6">
        <v>10.98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x14ac:dyDescent="0.2">
      <c r="A74" s="4" t="s">
        <v>5</v>
      </c>
      <c r="E74" s="1" t="s">
        <v>59</v>
      </c>
    </row>
    <row r="75" spans="1:18" x14ac:dyDescent="0.2">
      <c r="A75" s="3" t="s">
        <v>3</v>
      </c>
      <c r="E75" s="2" t="s">
        <v>58</v>
      </c>
    </row>
    <row r="76" spans="1:18" ht="76.5" x14ac:dyDescent="0.2">
      <c r="A76" t="s">
        <v>1</v>
      </c>
      <c r="E76" s="1" t="s">
        <v>48</v>
      </c>
    </row>
    <row r="77" spans="1:18" x14ac:dyDescent="0.2">
      <c r="A77" s="9" t="s">
        <v>11</v>
      </c>
      <c r="B77" s="10" t="s">
        <v>57</v>
      </c>
      <c r="C77" s="10" t="s">
        <v>56</v>
      </c>
      <c r="D77" s="9" t="s">
        <v>8</v>
      </c>
      <c r="E77" s="8" t="s">
        <v>55</v>
      </c>
      <c r="F77" s="7" t="s">
        <v>45</v>
      </c>
      <c r="G77" s="6">
        <v>686.25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8" x14ac:dyDescent="0.2">
      <c r="A78" s="4" t="s">
        <v>5</v>
      </c>
      <c r="E78" s="1" t="s">
        <v>55</v>
      </c>
    </row>
    <row r="79" spans="1:18" ht="38.25" x14ac:dyDescent="0.2">
      <c r="A79" s="3" t="s">
        <v>3</v>
      </c>
      <c r="E79" s="2" t="s">
        <v>54</v>
      </c>
    </row>
    <row r="80" spans="1:18" ht="25.5" x14ac:dyDescent="0.2">
      <c r="A80" t="s">
        <v>1</v>
      </c>
      <c r="E80" s="1" t="s">
        <v>42</v>
      </c>
    </row>
    <row r="81" spans="1:16" x14ac:dyDescent="0.2">
      <c r="A81" s="9" t="s">
        <v>11</v>
      </c>
      <c r="B81" s="10" t="s">
        <v>53</v>
      </c>
      <c r="C81" s="10" t="s">
        <v>52</v>
      </c>
      <c r="D81" s="9" t="s">
        <v>8</v>
      </c>
      <c r="E81" s="8" t="s">
        <v>50</v>
      </c>
      <c r="F81" s="7" t="s">
        <v>51</v>
      </c>
      <c r="G81" s="6">
        <v>3.492</v>
      </c>
      <c r="H81" s="5">
        <v>0</v>
      </c>
      <c r="I81" s="5">
        <f>ROUND(ROUND(H81,2)*ROUND(G81,3),2)</f>
        <v>0</v>
      </c>
      <c r="O81">
        <f>(I81*15)/100</f>
        <v>0</v>
      </c>
      <c r="P81" t="s">
        <v>6</v>
      </c>
    </row>
    <row r="82" spans="1:16" x14ac:dyDescent="0.2">
      <c r="A82" s="4" t="s">
        <v>5</v>
      </c>
      <c r="E82" s="1" t="s">
        <v>50</v>
      </c>
    </row>
    <row r="83" spans="1:16" x14ac:dyDescent="0.2">
      <c r="A83" s="3" t="s">
        <v>3</v>
      </c>
      <c r="E83" s="2" t="s">
        <v>49</v>
      </c>
    </row>
    <row r="84" spans="1:16" ht="76.5" x14ac:dyDescent="0.2">
      <c r="A84" t="s">
        <v>1</v>
      </c>
      <c r="E84" s="1" t="s">
        <v>48</v>
      </c>
    </row>
    <row r="85" spans="1:16" x14ac:dyDescent="0.2">
      <c r="A85" s="9" t="s">
        <v>11</v>
      </c>
      <c r="B85" s="10" t="s">
        <v>47</v>
      </c>
      <c r="C85" s="10" t="s">
        <v>46</v>
      </c>
      <c r="D85" s="9" t="s">
        <v>8</v>
      </c>
      <c r="E85" s="8" t="s">
        <v>44</v>
      </c>
      <c r="F85" s="7" t="s">
        <v>45</v>
      </c>
      <c r="G85" s="6">
        <v>192.06</v>
      </c>
      <c r="H85" s="5">
        <v>0</v>
      </c>
      <c r="I85" s="5">
        <f>ROUND(ROUND(H85,2)*ROUND(G85,3),2)</f>
        <v>0</v>
      </c>
      <c r="O85">
        <f>(I85*15)/100</f>
        <v>0</v>
      </c>
      <c r="P85" t="s">
        <v>6</v>
      </c>
    </row>
    <row r="86" spans="1:16" x14ac:dyDescent="0.2">
      <c r="A86" s="4" t="s">
        <v>5</v>
      </c>
      <c r="E86" s="1" t="s">
        <v>44</v>
      </c>
    </row>
    <row r="87" spans="1:16" ht="38.25" x14ac:dyDescent="0.2">
      <c r="A87" s="3" t="s">
        <v>3</v>
      </c>
      <c r="E87" s="2" t="s">
        <v>43</v>
      </c>
    </row>
    <row r="88" spans="1:16" ht="25.5" x14ac:dyDescent="0.2">
      <c r="A88" t="s">
        <v>1</v>
      </c>
      <c r="E88" s="1" t="s">
        <v>42</v>
      </c>
    </row>
    <row r="89" spans="1:16" x14ac:dyDescent="0.2">
      <c r="A89" s="9" t="s">
        <v>11</v>
      </c>
      <c r="B89" s="10" t="s">
        <v>41</v>
      </c>
      <c r="C89" s="10" t="s">
        <v>40</v>
      </c>
      <c r="D89" s="9" t="s">
        <v>8</v>
      </c>
      <c r="E89" s="8" t="s">
        <v>39</v>
      </c>
      <c r="F89" s="7" t="s">
        <v>35</v>
      </c>
      <c r="G89" s="6">
        <v>18</v>
      </c>
      <c r="H89" s="5">
        <v>0</v>
      </c>
      <c r="I89" s="5">
        <f>ROUND(ROUND(H89,2)*ROUND(G89,3),2)</f>
        <v>0</v>
      </c>
      <c r="O89">
        <f>(I89*15)/100</f>
        <v>0</v>
      </c>
      <c r="P89" t="s">
        <v>6</v>
      </c>
    </row>
    <row r="90" spans="1:16" ht="51" x14ac:dyDescent="0.2">
      <c r="A90" s="4" t="s">
        <v>5</v>
      </c>
      <c r="E90" s="1" t="s">
        <v>34</v>
      </c>
    </row>
    <row r="91" spans="1:16" x14ac:dyDescent="0.2">
      <c r="A91" s="3" t="s">
        <v>3</v>
      </c>
      <c r="E91" s="2" t="s">
        <v>8</v>
      </c>
    </row>
    <row r="92" spans="1:16" x14ac:dyDescent="0.2">
      <c r="A92" t="s">
        <v>1</v>
      </c>
      <c r="E92" s="1" t="s">
        <v>8</v>
      </c>
    </row>
    <row r="93" spans="1:16" ht="25.5" x14ac:dyDescent="0.2">
      <c r="A93" s="9" t="s">
        <v>11</v>
      </c>
      <c r="B93" s="53" t="s">
        <v>38</v>
      </c>
      <c r="C93" s="53" t="s">
        <v>37</v>
      </c>
      <c r="D93" s="54" t="s">
        <v>8</v>
      </c>
      <c r="E93" s="55" t="s">
        <v>36</v>
      </c>
      <c r="F93" s="36" t="s">
        <v>29</v>
      </c>
      <c r="G93" s="59">
        <v>2</v>
      </c>
      <c r="H93" s="60">
        <v>0</v>
      </c>
      <c r="I93" s="60">
        <f>ROUND(ROUND(H93,2)*ROUND(G93,3),2)</f>
        <v>0</v>
      </c>
      <c r="O93">
        <f>(I93*15)/100</f>
        <v>0</v>
      </c>
      <c r="P93" t="s">
        <v>6</v>
      </c>
    </row>
    <row r="94" spans="1:16" ht="51" x14ac:dyDescent="0.2">
      <c r="A94" s="4" t="s">
        <v>5</v>
      </c>
      <c r="B94" s="56"/>
      <c r="C94" s="56"/>
      <c r="D94" s="56"/>
      <c r="E94" s="57" t="s">
        <v>34</v>
      </c>
      <c r="F94" s="33"/>
      <c r="G94" s="33"/>
      <c r="H94" s="33"/>
      <c r="I94" s="33"/>
    </row>
    <row r="95" spans="1:16" x14ac:dyDescent="0.2">
      <c r="A95" s="3" t="s">
        <v>3</v>
      </c>
      <c r="B95" s="56"/>
      <c r="C95" s="56"/>
      <c r="D95" s="56"/>
      <c r="E95" s="58" t="s">
        <v>33</v>
      </c>
      <c r="F95" s="33"/>
      <c r="G95" s="33"/>
      <c r="H95" s="33"/>
      <c r="I95" s="33"/>
    </row>
    <row r="96" spans="1:16" x14ac:dyDescent="0.2">
      <c r="A96" t="s">
        <v>1</v>
      </c>
      <c r="B96" s="33"/>
      <c r="C96" s="33"/>
      <c r="D96" s="33"/>
      <c r="E96" s="34" t="s">
        <v>8</v>
      </c>
      <c r="F96" s="33"/>
      <c r="G96" s="33"/>
      <c r="H96" s="33"/>
      <c r="I96" s="33"/>
    </row>
    <row r="97" spans="1:18" x14ac:dyDescent="0.2">
      <c r="A97" s="9" t="s">
        <v>11</v>
      </c>
      <c r="B97" s="10" t="s">
        <v>32</v>
      </c>
      <c r="C97" s="10" t="s">
        <v>31</v>
      </c>
      <c r="D97" s="9" t="s">
        <v>8</v>
      </c>
      <c r="E97" s="8" t="s">
        <v>30</v>
      </c>
      <c r="F97" s="7" t="s">
        <v>29</v>
      </c>
      <c r="G97" s="6">
        <v>1</v>
      </c>
      <c r="H97" s="5">
        <v>0</v>
      </c>
      <c r="I97" s="5">
        <f>ROUND(ROUND(H97,2)*ROUND(G97,3),2)</f>
        <v>0</v>
      </c>
      <c r="O97">
        <f>(I97*15)/100</f>
        <v>0</v>
      </c>
      <c r="P97" t="s">
        <v>6</v>
      </c>
    </row>
    <row r="98" spans="1:18" ht="38.25" x14ac:dyDescent="0.2">
      <c r="A98" s="4" t="s">
        <v>5</v>
      </c>
      <c r="E98" s="1" t="s">
        <v>28</v>
      </c>
    </row>
    <row r="99" spans="1:18" ht="25.5" x14ac:dyDescent="0.2">
      <c r="A99" s="3" t="s">
        <v>3</v>
      </c>
      <c r="E99" s="2" t="s">
        <v>27</v>
      </c>
    </row>
    <row r="100" spans="1:18" x14ac:dyDescent="0.2">
      <c r="A100" t="s">
        <v>1</v>
      </c>
      <c r="E100" s="1" t="s">
        <v>8</v>
      </c>
    </row>
    <row r="101" spans="1:18" ht="12.75" customHeight="1" x14ac:dyDescent="0.2">
      <c r="A101" s="12" t="s">
        <v>26</v>
      </c>
      <c r="B101" s="12"/>
      <c r="C101" s="14" t="s">
        <v>25</v>
      </c>
      <c r="D101" s="12"/>
      <c r="E101" s="13" t="s">
        <v>24</v>
      </c>
      <c r="F101" s="12"/>
      <c r="G101" s="12"/>
      <c r="H101" s="12"/>
      <c r="I101" s="11">
        <f>0+Q101</f>
        <v>0</v>
      </c>
      <c r="O101">
        <f>0+R101</f>
        <v>0</v>
      </c>
      <c r="Q101">
        <f>0+I102+I106+I110+I114</f>
        <v>0</v>
      </c>
      <c r="R101">
        <f>0+O102+O106+O110+O114</f>
        <v>0</v>
      </c>
    </row>
    <row r="102" spans="1:18" ht="25.5" x14ac:dyDescent="0.2">
      <c r="A102" s="9" t="s">
        <v>11</v>
      </c>
      <c r="B102" s="10" t="s">
        <v>23</v>
      </c>
      <c r="C102" s="10" t="s">
        <v>22</v>
      </c>
      <c r="D102" s="9" t="s">
        <v>8</v>
      </c>
      <c r="E102" s="8" t="s">
        <v>21</v>
      </c>
      <c r="F102" s="7" t="s">
        <v>7</v>
      </c>
      <c r="G102" s="6">
        <v>11.983000000000001</v>
      </c>
      <c r="H102" s="5">
        <v>0</v>
      </c>
      <c r="I102" s="5">
        <f>ROUND(ROUND(H102,2)*ROUND(G102,3),2)</f>
        <v>0</v>
      </c>
      <c r="O102">
        <f>(I102*15)/100</f>
        <v>0</v>
      </c>
      <c r="P102" t="s">
        <v>6</v>
      </c>
    </row>
    <row r="103" spans="1:18" ht="25.5" x14ac:dyDescent="0.2">
      <c r="A103" s="4" t="s">
        <v>5</v>
      </c>
      <c r="E103" s="1" t="s">
        <v>21</v>
      </c>
    </row>
    <row r="104" spans="1:18" ht="25.5" x14ac:dyDescent="0.2">
      <c r="A104" s="3" t="s">
        <v>3</v>
      </c>
      <c r="E104" s="2" t="s">
        <v>20</v>
      </c>
    </row>
    <row r="105" spans="1:18" ht="89.25" x14ac:dyDescent="0.2">
      <c r="A105" t="s">
        <v>1</v>
      </c>
      <c r="E105" s="1" t="s">
        <v>0</v>
      </c>
    </row>
    <row r="106" spans="1:18" ht="25.5" x14ac:dyDescent="0.2">
      <c r="A106" s="9" t="s">
        <v>11</v>
      </c>
      <c r="B106" s="10" t="s">
        <v>19</v>
      </c>
      <c r="C106" s="10" t="s">
        <v>18</v>
      </c>
      <c r="D106" s="9" t="s">
        <v>8</v>
      </c>
      <c r="E106" s="8" t="s">
        <v>17</v>
      </c>
      <c r="F106" s="7" t="s">
        <v>7</v>
      </c>
      <c r="G106" s="6">
        <v>7.6820000000000004</v>
      </c>
      <c r="H106" s="5">
        <v>0</v>
      </c>
      <c r="I106" s="5">
        <f>ROUND(ROUND(H106,2)*ROUND(G106,3),2)</f>
        <v>0</v>
      </c>
      <c r="O106">
        <f>(I106*15)/100</f>
        <v>0</v>
      </c>
      <c r="P106" t="s">
        <v>6</v>
      </c>
    </row>
    <row r="107" spans="1:18" ht="25.5" x14ac:dyDescent="0.2">
      <c r="A107" s="4" t="s">
        <v>5</v>
      </c>
      <c r="E107" s="1" t="s">
        <v>17</v>
      </c>
    </row>
    <row r="108" spans="1:18" x14ac:dyDescent="0.2">
      <c r="A108" s="3" t="s">
        <v>3</v>
      </c>
      <c r="E108" s="2" t="s">
        <v>16</v>
      </c>
    </row>
    <row r="109" spans="1:18" ht="89.25" x14ac:dyDescent="0.2">
      <c r="A109" t="s">
        <v>1</v>
      </c>
      <c r="E109" s="1" t="s">
        <v>0</v>
      </c>
    </row>
    <row r="110" spans="1:18" ht="25.5" x14ac:dyDescent="0.2">
      <c r="A110" s="9" t="s">
        <v>11</v>
      </c>
      <c r="B110" s="10" t="s">
        <v>15</v>
      </c>
      <c r="C110" s="10" t="s">
        <v>14</v>
      </c>
      <c r="D110" s="9" t="s">
        <v>8</v>
      </c>
      <c r="E110" s="8" t="s">
        <v>13</v>
      </c>
      <c r="F110" s="7" t="s">
        <v>7</v>
      </c>
      <c r="G110" s="6">
        <v>22.5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ht="25.5" x14ac:dyDescent="0.2">
      <c r="A111" s="4" t="s">
        <v>5</v>
      </c>
      <c r="E111" s="1" t="s">
        <v>13</v>
      </c>
    </row>
    <row r="112" spans="1:18" ht="25.5" x14ac:dyDescent="0.2">
      <c r="A112" s="3" t="s">
        <v>3</v>
      </c>
      <c r="E112" s="2" t="s">
        <v>12</v>
      </c>
    </row>
    <row r="113" spans="1:16" ht="89.25" x14ac:dyDescent="0.2">
      <c r="A113" t="s">
        <v>1</v>
      </c>
      <c r="E113" s="1" t="s">
        <v>0</v>
      </c>
    </row>
    <row r="114" spans="1:16" ht="25.5" x14ac:dyDescent="0.2">
      <c r="A114" s="9" t="s">
        <v>11</v>
      </c>
      <c r="B114" s="10" t="s">
        <v>10</v>
      </c>
      <c r="C114" s="10" t="s">
        <v>9</v>
      </c>
      <c r="D114" s="9" t="s">
        <v>8</v>
      </c>
      <c r="E114" s="8" t="s">
        <v>4</v>
      </c>
      <c r="F114" s="7" t="s">
        <v>7</v>
      </c>
      <c r="G114" s="6">
        <v>27.45</v>
      </c>
      <c r="H114" s="5">
        <v>0</v>
      </c>
      <c r="I114" s="5">
        <f>ROUND(ROUND(H114,2)*ROUND(G114,3),2)</f>
        <v>0</v>
      </c>
      <c r="O114">
        <f>(I114*15)/100</f>
        <v>0</v>
      </c>
      <c r="P114" t="s">
        <v>6</v>
      </c>
    </row>
    <row r="115" spans="1:16" ht="25.5" x14ac:dyDescent="0.2">
      <c r="A115" s="4" t="s">
        <v>5</v>
      </c>
      <c r="E115" s="1" t="s">
        <v>4</v>
      </c>
    </row>
    <row r="116" spans="1:16" ht="25.5" x14ac:dyDescent="0.2">
      <c r="A116" s="3" t="s">
        <v>3</v>
      </c>
      <c r="E116" s="2" t="s">
        <v>2</v>
      </c>
    </row>
    <row r="117" spans="1:16" ht="89.25" x14ac:dyDescent="0.2">
      <c r="A117" t="s">
        <v>1</v>
      </c>
      <c r="E11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2019-09-03T13:41:21Z</dcterms:created>
  <dcterms:modified xsi:type="dcterms:W3CDTF">2019-10-19T17:26:06Z</dcterms:modified>
</cp:coreProperties>
</file>